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5600" windowHeight="8460"/>
  </bookViews>
  <sheets>
    <sheet name="2016年预算表" sheetId="2" r:id="rId1"/>
  </sheets>
  <calcPr calcId="125725"/>
</workbook>
</file>

<file path=xl/calcChain.xml><?xml version="1.0" encoding="utf-8"?>
<calcChain xmlns="http://schemas.openxmlformats.org/spreadsheetml/2006/main">
  <c r="I9" i="2"/>
  <c r="X9"/>
  <c r="I10"/>
  <c r="X10"/>
  <c r="I8"/>
  <c r="X8"/>
  <c r="X11"/>
  <c r="X15"/>
  <c r="T9"/>
  <c r="T11"/>
  <c r="T15"/>
  <c r="T8"/>
  <c r="P8"/>
  <c r="O8"/>
  <c r="O11"/>
  <c r="Q8"/>
  <c r="S8"/>
  <c r="U8"/>
  <c r="V8"/>
  <c r="V11"/>
  <c r="V15"/>
  <c r="W8"/>
  <c r="W11"/>
  <c r="W15"/>
  <c r="Y8"/>
  <c r="P9"/>
  <c r="O9"/>
  <c r="Q9"/>
  <c r="R9"/>
  <c r="U9"/>
  <c r="V9"/>
  <c r="W9"/>
  <c r="Y9"/>
  <c r="U10"/>
  <c r="V10"/>
  <c r="B11"/>
  <c r="B15"/>
  <c r="C11"/>
  <c r="D11"/>
  <c r="E11"/>
  <c r="E15"/>
  <c r="F11"/>
  <c r="F15"/>
  <c r="G11"/>
  <c r="H11"/>
  <c r="I11"/>
  <c r="I15"/>
  <c r="J11"/>
  <c r="J15"/>
  <c r="K11"/>
  <c r="L11"/>
  <c r="M11"/>
  <c r="M15"/>
  <c r="N11"/>
  <c r="N15"/>
  <c r="Q11"/>
  <c r="R11"/>
  <c r="R15"/>
  <c r="S11"/>
  <c r="U11"/>
  <c r="U15"/>
  <c r="Y11"/>
  <c r="Y15"/>
  <c r="Z11"/>
  <c r="Z15"/>
  <c r="I12"/>
  <c r="P12"/>
  <c r="Q12"/>
  <c r="O12"/>
  <c r="I13"/>
  <c r="P13"/>
  <c r="Q13"/>
  <c r="O13"/>
  <c r="B14"/>
  <c r="C14"/>
  <c r="D14"/>
  <c r="D15"/>
  <c r="E14"/>
  <c r="F14"/>
  <c r="G14"/>
  <c r="H14"/>
  <c r="H15"/>
  <c r="I14"/>
  <c r="J14"/>
  <c r="K14"/>
  <c r="L14"/>
  <c r="L15"/>
  <c r="M14"/>
  <c r="N14"/>
  <c r="P14"/>
  <c r="R14"/>
  <c r="S14"/>
  <c r="T14"/>
  <c r="U14"/>
  <c r="V14"/>
  <c r="W14"/>
  <c r="X14"/>
  <c r="Y14"/>
  <c r="Z14"/>
  <c r="C15"/>
  <c r="G15"/>
  <c r="K15"/>
  <c r="S15"/>
  <c r="O15"/>
  <c r="O14"/>
  <c r="Q14"/>
  <c r="Q15"/>
  <c r="P11"/>
  <c r="P15"/>
  <c r="Y10"/>
  <c r="T10"/>
  <c r="W10"/>
  <c r="O10"/>
</calcChain>
</file>

<file path=xl/sharedStrings.xml><?xml version="1.0" encoding="utf-8"?>
<sst xmlns="http://schemas.openxmlformats.org/spreadsheetml/2006/main" count="42" uniqueCount="40">
  <si>
    <t>2016年县直行政事业单位经费预算------过度表</t>
  </si>
  <si>
    <t>项目</t>
  </si>
  <si>
    <t>编制</t>
  </si>
  <si>
    <t>实有人数</t>
  </si>
  <si>
    <t>遗补</t>
  </si>
  <si>
    <t>学生数(不含学前）</t>
  </si>
  <si>
    <t>合计</t>
  </si>
  <si>
    <t>工资总额（元）</t>
  </si>
  <si>
    <t xml:space="preserve">      人      员      经       费（万元）</t>
  </si>
  <si>
    <t>小计</t>
  </si>
  <si>
    <t>审批的工资基金表</t>
  </si>
  <si>
    <t>在      职</t>
  </si>
  <si>
    <t>在职</t>
  </si>
  <si>
    <t>提前退休</t>
  </si>
  <si>
    <t>离休</t>
  </si>
  <si>
    <t>退休</t>
  </si>
  <si>
    <t>基本工资</t>
  </si>
  <si>
    <t>津补贴（或基础性绩效）</t>
  </si>
  <si>
    <t>奖励性绩效</t>
  </si>
  <si>
    <t>年终一次性奖金</t>
  </si>
  <si>
    <t>养老金20%</t>
  </si>
  <si>
    <t>工伤保险金0.2%</t>
  </si>
  <si>
    <t>职业年金8%</t>
  </si>
  <si>
    <t>医保金8%</t>
  </si>
  <si>
    <t>公积金12%</t>
  </si>
  <si>
    <t>生育保险金0.35%</t>
  </si>
  <si>
    <t>公务费</t>
  </si>
  <si>
    <t>行政（含参公）人员</t>
  </si>
  <si>
    <t>事业人员</t>
  </si>
  <si>
    <t>拿补偿金提前退休人员</t>
  </si>
  <si>
    <t>退休：（指市场监管局）</t>
  </si>
  <si>
    <t>离休：（指市场监管局）</t>
  </si>
  <si>
    <t>备注：1、黄色单元格有公式，不得更改。2、提供工资基金表及绩效管理奖和工资花名册。3、拿补偿金的提前退休人员，要还原在职工资，财政只负担养老金、医保金、公积金。4、公务费看预算编制口径。</t>
  </si>
  <si>
    <t>合计</t>
    <phoneticPr fontId="4" type="noConversion"/>
  </si>
  <si>
    <t>编报单位：建宁一中</t>
    <phoneticPr fontId="4" type="noConversion"/>
  </si>
  <si>
    <t>2015年10月基本工资(含警、检、法衔和教护龄、浮动工资）</t>
    <phoneticPr fontId="4" type="noConversion"/>
  </si>
  <si>
    <t>2015年10月地方津贴工资（行政及参公）</t>
    <phoneticPr fontId="4" type="noConversion"/>
  </si>
  <si>
    <t>2015年10月基础性绩效工资（事业）</t>
    <phoneticPr fontId="4" type="noConversion"/>
  </si>
  <si>
    <t>2015年10月行业性津贴和乡镇工作补贴工资</t>
    <phoneticPr fontId="4" type="noConversion"/>
  </si>
  <si>
    <t>2015年10月奖励性绩效工资（调资前的旧标准）</t>
    <phoneticPr fontId="4" type="noConversion"/>
  </si>
</sst>
</file>

<file path=xl/styles.xml><?xml version="1.0" encoding="utf-8"?>
<styleSheet xmlns="http://schemas.openxmlformats.org/spreadsheetml/2006/main">
  <numFmts count="2">
    <numFmt numFmtId="176" formatCode="0.00_ "/>
    <numFmt numFmtId="177" formatCode="0.00_);[Red]\(0.00\)"/>
  </numFmts>
  <fonts count="6">
    <font>
      <sz val="12"/>
      <name val="宋体"/>
      <charset val="134"/>
    </font>
    <font>
      <sz val="12"/>
      <name val="仿宋_GB2312"/>
      <family val="3"/>
      <charset val="134"/>
    </font>
    <font>
      <b/>
      <sz val="16"/>
      <name val="仿宋_GB2312"/>
      <family val="3"/>
      <charset val="134"/>
    </font>
    <font>
      <b/>
      <sz val="12"/>
      <name val="仿宋_GB2312"/>
      <family val="3"/>
      <charset val="134"/>
    </font>
    <font>
      <sz val="9"/>
      <name val="宋体"/>
      <charset val="134"/>
    </font>
    <font>
      <sz val="12"/>
      <name val="宋体"/>
      <charset val="13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50">
    <xf numFmtId="0" fontId="0" fillId="0" borderId="0" xfId="0"/>
    <xf numFmtId="0" fontId="1" fillId="0" borderId="0" xfId="0" applyFont="1" applyBorder="1"/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2" borderId="4" xfId="0" applyNumberFormat="1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right" vertical="center" wrapText="1"/>
    </xf>
    <xf numFmtId="0" fontId="1" fillId="2" borderId="4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right" vertical="center" wrapText="1"/>
    </xf>
    <xf numFmtId="0" fontId="1" fillId="2" borderId="4" xfId="0" applyFont="1" applyFill="1" applyBorder="1"/>
    <xf numFmtId="0" fontId="1" fillId="3" borderId="4" xfId="0" applyFont="1" applyFill="1" applyBorder="1"/>
    <xf numFmtId="0" fontId="1" fillId="2" borderId="4" xfId="0" applyFont="1" applyFill="1" applyBorder="1" applyAlignment="1">
      <alignment horizontal="center" wrapText="1"/>
    </xf>
    <xf numFmtId="0" fontId="1" fillId="4" borderId="4" xfId="0" applyFont="1" applyFill="1" applyBorder="1"/>
    <xf numFmtId="0" fontId="1" fillId="3" borderId="4" xfId="0" applyNumberFormat="1" applyFont="1" applyFill="1" applyBorder="1" applyAlignment="1">
      <alignment horizontal="right" vertical="center" wrapText="1"/>
    </xf>
    <xf numFmtId="0" fontId="1" fillId="2" borderId="5" xfId="0" applyFont="1" applyFill="1" applyBorder="1" applyAlignment="1">
      <alignment horizontal="right" vertical="center" wrapText="1"/>
    </xf>
    <xf numFmtId="176" fontId="1" fillId="2" borderId="4" xfId="0" applyNumberFormat="1" applyFont="1" applyFill="1" applyBorder="1" applyAlignment="1">
      <alignment horizontal="right" vertical="center" wrapText="1"/>
    </xf>
    <xf numFmtId="176" fontId="1" fillId="5" borderId="4" xfId="0" applyNumberFormat="1" applyFont="1" applyFill="1" applyBorder="1" applyAlignment="1">
      <alignment horizontal="right" vertical="center" wrapText="1"/>
    </xf>
    <xf numFmtId="177" fontId="1" fillId="5" borderId="5" xfId="0" applyNumberFormat="1" applyFont="1" applyFill="1" applyBorder="1" applyAlignment="1">
      <alignment horizontal="right" vertical="center" wrapText="1"/>
    </xf>
    <xf numFmtId="177" fontId="1" fillId="2" borderId="5" xfId="0" applyNumberFormat="1" applyFont="1" applyFill="1" applyBorder="1" applyAlignment="1" applyProtection="1">
      <alignment horizontal="right" vertical="center" wrapText="1"/>
      <protection locked="0"/>
    </xf>
    <xf numFmtId="177" fontId="1" fillId="5" borderId="4" xfId="0" applyNumberFormat="1" applyFont="1" applyFill="1" applyBorder="1" applyAlignment="1">
      <alignment horizontal="right" vertical="center" wrapText="1"/>
    </xf>
    <xf numFmtId="177" fontId="1" fillId="2" borderId="4" xfId="0" applyNumberFormat="1" applyFont="1" applyFill="1" applyBorder="1" applyAlignment="1">
      <alignment horizontal="right" vertical="center" wrapText="1"/>
    </xf>
    <xf numFmtId="177" fontId="1" fillId="2" borderId="5" xfId="0" applyNumberFormat="1" applyFont="1" applyFill="1" applyBorder="1" applyAlignment="1">
      <alignment horizontal="right" vertical="center" wrapText="1"/>
    </xf>
    <xf numFmtId="176" fontId="1" fillId="3" borderId="4" xfId="0" applyNumberFormat="1" applyFont="1" applyFill="1" applyBorder="1" applyAlignment="1">
      <alignment horizontal="right" vertical="center" wrapText="1"/>
    </xf>
    <xf numFmtId="176" fontId="1" fillId="3" borderId="4" xfId="0" applyNumberFormat="1" applyFont="1" applyFill="1" applyBorder="1"/>
    <xf numFmtId="176" fontId="1" fillId="4" borderId="4" xfId="0" applyNumberFormat="1" applyFont="1" applyFill="1" applyBorder="1"/>
    <xf numFmtId="176" fontId="1" fillId="2" borderId="5" xfId="0" applyNumberFormat="1" applyFont="1" applyFill="1" applyBorder="1" applyAlignment="1">
      <alignment horizontal="right" vertical="center" wrapText="1"/>
    </xf>
    <xf numFmtId="0" fontId="1" fillId="0" borderId="6" xfId="0" applyFont="1" applyBorder="1"/>
    <xf numFmtId="0" fontId="1" fillId="0" borderId="13" xfId="0" applyFont="1" applyBorder="1" applyAlignment="1">
      <alignment horizontal="left"/>
    </xf>
    <xf numFmtId="0" fontId="1" fillId="0" borderId="4" xfId="0" applyFont="1" applyBorder="1" applyAlignment="1">
      <alignment horizontal="center" vertical="center" wrapText="1"/>
    </xf>
    <xf numFmtId="176" fontId="1" fillId="0" borderId="4" xfId="0" applyNumberFormat="1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1" fillId="0" borderId="4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top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2" borderId="7" xfId="1" applyFont="1" applyFill="1" applyBorder="1" applyAlignment="1">
      <alignment horizontal="center" vertical="center" wrapText="1"/>
    </xf>
    <xf numFmtId="0" fontId="1" fillId="2" borderId="8" xfId="1" applyFont="1" applyFill="1" applyBorder="1" applyAlignment="1">
      <alignment horizontal="center" vertical="center" wrapText="1"/>
    </xf>
    <xf numFmtId="0" fontId="1" fillId="2" borderId="5" xfId="1" applyFont="1" applyFill="1" applyBorder="1" applyAlignment="1">
      <alignment horizontal="center" vertical="center" wrapText="1"/>
    </xf>
  </cellXfs>
  <cellStyles count="2">
    <cellStyle name="常规" xfId="0" builtinId="0"/>
    <cellStyle name="常规_2012年县直行政事业单位经费预算表（正式空表）事业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A16"/>
  <sheetViews>
    <sheetView tabSelected="1" topLeftCell="R9" workbookViewId="0">
      <selection activeCell="Z15" sqref="A1:Z15"/>
    </sheetView>
  </sheetViews>
  <sheetFormatPr defaultRowHeight="14.25"/>
  <cols>
    <col min="1" max="1" width="8.875" style="2" customWidth="1"/>
    <col min="2" max="2" width="4" style="2" customWidth="1"/>
    <col min="3" max="3" width="4.125" style="2" customWidth="1"/>
    <col min="4" max="4" width="2.625" style="2" customWidth="1"/>
    <col min="5" max="5" width="2.875" style="2" customWidth="1"/>
    <col min="6" max="6" width="3.5" style="2" customWidth="1"/>
    <col min="7" max="7" width="2.875" style="2" customWidth="1"/>
    <col min="8" max="8" width="5.25" style="2" customWidth="1"/>
    <col min="9" max="9" width="7.375" style="2" customWidth="1"/>
    <col min="10" max="10" width="6.75" style="2" customWidth="1"/>
    <col min="11" max="11" width="5.375" style="2" customWidth="1"/>
    <col min="12" max="12" width="6.625" style="2" customWidth="1"/>
    <col min="13" max="13" width="4.75" style="2" customWidth="1"/>
    <col min="14" max="14" width="6.875" style="2" customWidth="1"/>
    <col min="15" max="15" width="9.125" style="2" customWidth="1"/>
    <col min="16" max="17" width="7.625" style="2" customWidth="1"/>
    <col min="18" max="18" width="7.875" style="2" customWidth="1"/>
    <col min="19" max="19" width="5.75" style="2" customWidth="1"/>
    <col min="20" max="20" width="7.625" style="2" customWidth="1"/>
    <col min="21" max="21" width="5.875" style="2" customWidth="1"/>
    <col min="22" max="22" width="6.75" style="2" customWidth="1"/>
    <col min="23" max="23" width="6.875" style="2" customWidth="1"/>
    <col min="24" max="24" width="7.625" style="2" customWidth="1"/>
    <col min="25" max="25" width="5.625" style="2" customWidth="1"/>
    <col min="26" max="26" width="5.875" style="2" customWidth="1"/>
    <col min="27" max="16384" width="9" style="2"/>
  </cols>
  <sheetData>
    <row r="1" spans="1:27" ht="20.25">
      <c r="A1" s="33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</row>
    <row r="2" spans="1:27" s="1" customFormat="1">
      <c r="A2" s="28" t="s">
        <v>34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</row>
    <row r="3" spans="1:27" ht="14.25" customHeight="1">
      <c r="A3" s="45" t="s">
        <v>1</v>
      </c>
      <c r="B3" s="45" t="s">
        <v>2</v>
      </c>
      <c r="C3" s="34" t="s">
        <v>3</v>
      </c>
      <c r="D3" s="35"/>
      <c r="E3" s="35"/>
      <c r="F3" s="36"/>
      <c r="G3" s="45" t="s">
        <v>4</v>
      </c>
      <c r="H3" s="41" t="s">
        <v>5</v>
      </c>
      <c r="I3" s="37" t="s">
        <v>7</v>
      </c>
      <c r="J3" s="37"/>
      <c r="K3" s="37"/>
      <c r="L3" s="37"/>
      <c r="M3" s="37"/>
      <c r="N3" s="37"/>
      <c r="O3" s="29" t="s">
        <v>6</v>
      </c>
      <c r="P3" s="38" t="s">
        <v>8</v>
      </c>
      <c r="Q3" s="39"/>
      <c r="R3" s="39"/>
      <c r="S3" s="39"/>
      <c r="T3" s="39"/>
      <c r="U3" s="39"/>
      <c r="V3" s="39"/>
      <c r="W3" s="39"/>
      <c r="X3" s="39"/>
      <c r="Y3" s="39"/>
      <c r="Z3" s="40"/>
      <c r="AA3" s="27"/>
    </row>
    <row r="4" spans="1:27" ht="14.25" customHeight="1">
      <c r="A4" s="46"/>
      <c r="B4" s="46"/>
      <c r="C4" s="3"/>
      <c r="D4" s="4"/>
      <c r="E4" s="4"/>
      <c r="F4" s="5"/>
      <c r="G4" s="46"/>
      <c r="H4" s="42"/>
      <c r="I4" s="29" t="s">
        <v>33</v>
      </c>
      <c r="J4" s="37" t="s">
        <v>10</v>
      </c>
      <c r="K4" s="37"/>
      <c r="L4" s="37"/>
      <c r="M4" s="37"/>
      <c r="N4" s="37"/>
      <c r="O4" s="29"/>
      <c r="P4" s="31" t="s">
        <v>11</v>
      </c>
      <c r="Q4" s="31"/>
      <c r="R4" s="31"/>
      <c r="S4" s="31"/>
      <c r="T4" s="31"/>
      <c r="U4" s="31"/>
      <c r="V4" s="31"/>
      <c r="W4" s="31"/>
      <c r="X4" s="31"/>
      <c r="Y4" s="31"/>
      <c r="Z4" s="31"/>
      <c r="AA4" s="27"/>
    </row>
    <row r="5" spans="1:27" ht="21" customHeight="1">
      <c r="A5" s="46"/>
      <c r="B5" s="46"/>
      <c r="C5" s="47" t="s">
        <v>12</v>
      </c>
      <c r="D5" s="47" t="s">
        <v>13</v>
      </c>
      <c r="E5" s="45" t="s">
        <v>14</v>
      </c>
      <c r="F5" s="45" t="s">
        <v>15</v>
      </c>
      <c r="G5" s="46"/>
      <c r="H5" s="42"/>
      <c r="I5" s="29"/>
      <c r="J5" s="30" t="s">
        <v>35</v>
      </c>
      <c r="K5" s="30" t="s">
        <v>36</v>
      </c>
      <c r="L5" s="30" t="s">
        <v>37</v>
      </c>
      <c r="M5" s="30" t="s">
        <v>38</v>
      </c>
      <c r="N5" s="30" t="s">
        <v>39</v>
      </c>
      <c r="O5" s="29"/>
      <c r="P5" s="29" t="s">
        <v>16</v>
      </c>
      <c r="Q5" s="29" t="s">
        <v>17</v>
      </c>
      <c r="R5" s="29" t="s">
        <v>18</v>
      </c>
      <c r="S5" s="29" t="s">
        <v>19</v>
      </c>
      <c r="T5" s="32" t="s">
        <v>20</v>
      </c>
      <c r="U5" s="29" t="s">
        <v>21</v>
      </c>
      <c r="V5" s="29" t="s">
        <v>22</v>
      </c>
      <c r="W5" s="29" t="s">
        <v>23</v>
      </c>
      <c r="X5" s="29" t="s">
        <v>24</v>
      </c>
      <c r="Y5" s="32" t="s">
        <v>25</v>
      </c>
      <c r="Z5" s="29" t="s">
        <v>26</v>
      </c>
      <c r="AA5" s="27"/>
    </row>
    <row r="6" spans="1:27" ht="25.5" customHeight="1">
      <c r="A6" s="46"/>
      <c r="B6" s="46"/>
      <c r="C6" s="48"/>
      <c r="D6" s="48"/>
      <c r="E6" s="46"/>
      <c r="F6" s="46"/>
      <c r="G6" s="46"/>
      <c r="H6" s="42"/>
      <c r="I6" s="29"/>
      <c r="J6" s="30"/>
      <c r="K6" s="30"/>
      <c r="L6" s="30"/>
      <c r="M6" s="30"/>
      <c r="N6" s="30"/>
      <c r="O6" s="29"/>
      <c r="P6" s="29"/>
      <c r="Q6" s="29"/>
      <c r="R6" s="29"/>
      <c r="S6" s="29"/>
      <c r="T6" s="32"/>
      <c r="U6" s="29"/>
      <c r="V6" s="29"/>
      <c r="W6" s="29"/>
      <c r="X6" s="29"/>
      <c r="Y6" s="32"/>
      <c r="Z6" s="29"/>
      <c r="AA6" s="27"/>
    </row>
    <row r="7" spans="1:27" ht="112.5" customHeight="1">
      <c r="A7" s="46"/>
      <c r="B7" s="46"/>
      <c r="C7" s="49"/>
      <c r="D7" s="49"/>
      <c r="E7" s="46"/>
      <c r="F7" s="46"/>
      <c r="G7" s="46"/>
      <c r="H7" s="43"/>
      <c r="I7" s="29"/>
      <c r="J7" s="30"/>
      <c r="K7" s="30"/>
      <c r="L7" s="30"/>
      <c r="M7" s="30"/>
      <c r="N7" s="30"/>
      <c r="O7" s="29"/>
      <c r="P7" s="29"/>
      <c r="Q7" s="29"/>
      <c r="R7" s="29"/>
      <c r="S7" s="29"/>
      <c r="T7" s="32"/>
      <c r="U7" s="29"/>
      <c r="V7" s="29"/>
      <c r="W7" s="29"/>
      <c r="X7" s="29"/>
      <c r="Y7" s="32"/>
      <c r="Z7" s="29"/>
      <c r="AA7" s="27"/>
    </row>
    <row r="8" spans="1:27" ht="37.5" customHeight="1">
      <c r="A8" s="6" t="s">
        <v>27</v>
      </c>
      <c r="B8" s="7"/>
      <c r="C8" s="7"/>
      <c r="D8" s="7"/>
      <c r="E8" s="7"/>
      <c r="F8" s="7"/>
      <c r="G8" s="7"/>
      <c r="H8" s="7"/>
      <c r="I8" s="14">
        <f>SUM(J8:N8)</f>
        <v>0</v>
      </c>
      <c r="J8" s="15"/>
      <c r="K8" s="7"/>
      <c r="L8" s="7"/>
      <c r="M8" s="7"/>
      <c r="N8" s="7"/>
      <c r="O8" s="17">
        <f>SUM(P8:Z8)</f>
        <v>0</v>
      </c>
      <c r="P8" s="18">
        <f t="shared" ref="P8:P13" si="0">J8*12/10000</f>
        <v>0</v>
      </c>
      <c r="Q8" s="18">
        <f t="shared" ref="Q8:Q13" si="1">(K8+L8+M8)*12/10000</f>
        <v>0</v>
      </c>
      <c r="R8" s="19"/>
      <c r="S8" s="18">
        <f>J8/10000</f>
        <v>0</v>
      </c>
      <c r="T8" s="18">
        <f>I8*12*0.2/10000</f>
        <v>0</v>
      </c>
      <c r="U8" s="20">
        <f>I8*12*0.002/10000</f>
        <v>0</v>
      </c>
      <c r="V8" s="18">
        <f>I8*12*0.08/10000</f>
        <v>0</v>
      </c>
      <c r="W8" s="18">
        <f>I8*12*0.08/10000</f>
        <v>0</v>
      </c>
      <c r="X8" s="18">
        <f>I8*12*0.12/10000</f>
        <v>0</v>
      </c>
      <c r="Y8" s="18">
        <f>I8*12*0.0035/10000</f>
        <v>0</v>
      </c>
      <c r="Z8" s="26"/>
      <c r="AA8" s="27"/>
    </row>
    <row r="9" spans="1:27" ht="33" customHeight="1">
      <c r="A9" s="8" t="s">
        <v>28</v>
      </c>
      <c r="B9" s="7">
        <v>170</v>
      </c>
      <c r="C9" s="7">
        <v>162</v>
      </c>
      <c r="D9" s="7"/>
      <c r="E9" s="7"/>
      <c r="F9" s="7">
        <v>39</v>
      </c>
      <c r="G9" s="7">
        <v>4</v>
      </c>
      <c r="H9" s="7">
        <v>1991</v>
      </c>
      <c r="I9" s="14">
        <f>SUM(J9:N9)</f>
        <v>828873</v>
      </c>
      <c r="J9" s="7">
        <v>477922</v>
      </c>
      <c r="K9" s="7"/>
      <c r="L9" s="7">
        <v>229682</v>
      </c>
      <c r="M9" s="7"/>
      <c r="N9" s="7">
        <v>121269</v>
      </c>
      <c r="O9" s="17">
        <f>SUM(P9:Z9)</f>
        <v>1484.5190097999998</v>
      </c>
      <c r="P9" s="18">
        <f t="shared" si="0"/>
        <v>573.50639999999999</v>
      </c>
      <c r="Q9" s="18">
        <f t="shared" si="1"/>
        <v>275.61840000000001</v>
      </c>
      <c r="R9" s="18">
        <f>N9*12/10000</f>
        <v>145.52279999999999</v>
      </c>
      <c r="S9" s="21"/>
      <c r="T9" s="18">
        <f>I9*12*0.2/10000</f>
        <v>198.92952000000002</v>
      </c>
      <c r="U9" s="20">
        <f>I9*12*0.002/10000</f>
        <v>1.9892952000000002</v>
      </c>
      <c r="V9" s="18">
        <f>I9*12*0.08/10000</f>
        <v>79.571808000000004</v>
      </c>
      <c r="W9" s="18">
        <f>I9*12*0.08/10000</f>
        <v>79.571808000000004</v>
      </c>
      <c r="X9" s="18">
        <f>I9*12*0.12/10000</f>
        <v>119.35771199999999</v>
      </c>
      <c r="Y9" s="18">
        <f>I9*12*0.0035/10000</f>
        <v>3.4812665999999997</v>
      </c>
      <c r="Z9" s="16">
        <v>6.97</v>
      </c>
      <c r="AA9" s="27"/>
    </row>
    <row r="10" spans="1:27" ht="41.25" customHeight="1">
      <c r="A10" s="6" t="s">
        <v>29</v>
      </c>
      <c r="B10" s="7"/>
      <c r="C10" s="7"/>
      <c r="D10" s="7"/>
      <c r="E10" s="7"/>
      <c r="F10" s="7"/>
      <c r="G10" s="7"/>
      <c r="H10" s="7"/>
      <c r="I10" s="14">
        <f>SUM(J10:N10)</f>
        <v>0</v>
      </c>
      <c r="J10" s="7"/>
      <c r="K10" s="7"/>
      <c r="L10" s="7"/>
      <c r="M10" s="7"/>
      <c r="N10" s="7"/>
      <c r="O10" s="17">
        <f>SUM(P10:Z10)</f>
        <v>0</v>
      </c>
      <c r="P10" s="22"/>
      <c r="Q10" s="22"/>
      <c r="R10" s="22"/>
      <c r="S10" s="21"/>
      <c r="T10" s="18">
        <f>I10*12*0.2/10000</f>
        <v>0</v>
      </c>
      <c r="U10" s="20">
        <f>I10*12*0.002/10000</f>
        <v>0</v>
      </c>
      <c r="V10" s="18">
        <f>I10*12*0.08/10000</f>
        <v>0</v>
      </c>
      <c r="W10" s="18">
        <f>I10*12*0.08/10000</f>
        <v>0</v>
      </c>
      <c r="X10" s="18">
        <f>I10*12*0.12/10000</f>
        <v>0</v>
      </c>
      <c r="Y10" s="18">
        <f>I10*12*0.0035/10000</f>
        <v>0</v>
      </c>
      <c r="Z10" s="16"/>
      <c r="AA10" s="27"/>
    </row>
    <row r="11" spans="1:27" ht="33.950000000000003" customHeight="1">
      <c r="A11" s="8" t="s">
        <v>9</v>
      </c>
      <c r="B11" s="9">
        <f>SUM(B8:B9)</f>
        <v>170</v>
      </c>
      <c r="C11" s="9">
        <f t="shared" ref="C11:R11" si="2">SUM(C8:C9)</f>
        <v>162</v>
      </c>
      <c r="D11" s="9">
        <f t="shared" si="2"/>
        <v>0</v>
      </c>
      <c r="E11" s="9">
        <f t="shared" si="2"/>
        <v>0</v>
      </c>
      <c r="F11" s="9">
        <f t="shared" si="2"/>
        <v>39</v>
      </c>
      <c r="G11" s="9">
        <f t="shared" si="2"/>
        <v>4</v>
      </c>
      <c r="H11" s="9">
        <f t="shared" si="2"/>
        <v>1991</v>
      </c>
      <c r="I11" s="9">
        <f t="shared" si="2"/>
        <v>828873</v>
      </c>
      <c r="J11" s="9">
        <f t="shared" si="2"/>
        <v>477922</v>
      </c>
      <c r="K11" s="9">
        <f t="shared" si="2"/>
        <v>0</v>
      </c>
      <c r="L11" s="9">
        <f t="shared" si="2"/>
        <v>229682</v>
      </c>
      <c r="M11" s="9">
        <f t="shared" si="2"/>
        <v>0</v>
      </c>
      <c r="N11" s="9">
        <f t="shared" si="2"/>
        <v>121269</v>
      </c>
      <c r="O11" s="23">
        <f t="shared" si="2"/>
        <v>1484.5190097999998</v>
      </c>
      <c r="P11" s="23">
        <f t="shared" si="2"/>
        <v>573.50639999999999</v>
      </c>
      <c r="Q11" s="23">
        <f t="shared" si="2"/>
        <v>275.61840000000001</v>
      </c>
      <c r="R11" s="23">
        <f t="shared" si="2"/>
        <v>145.52279999999999</v>
      </c>
      <c r="S11" s="23">
        <f t="shared" ref="S11:Z11" si="3">SUM(S8:S9)</f>
        <v>0</v>
      </c>
      <c r="T11" s="23">
        <f t="shared" si="3"/>
        <v>198.92952000000002</v>
      </c>
      <c r="U11" s="23">
        <f t="shared" si="3"/>
        <v>1.9892952000000002</v>
      </c>
      <c r="V11" s="23">
        <f t="shared" si="3"/>
        <v>79.571808000000004</v>
      </c>
      <c r="W11" s="23">
        <f t="shared" si="3"/>
        <v>79.571808000000004</v>
      </c>
      <c r="X11" s="23">
        <f t="shared" si="3"/>
        <v>119.35771199999999</v>
      </c>
      <c r="Y11" s="23">
        <f t="shared" si="3"/>
        <v>3.4812665999999997</v>
      </c>
      <c r="Z11" s="9">
        <f t="shared" si="3"/>
        <v>6.97</v>
      </c>
      <c r="AA11" s="27"/>
    </row>
    <row r="12" spans="1:27" ht="36" customHeight="1">
      <c r="A12" s="6" t="s">
        <v>30</v>
      </c>
      <c r="B12" s="10"/>
      <c r="C12" s="10"/>
      <c r="D12" s="10"/>
      <c r="E12" s="10"/>
      <c r="F12" s="10"/>
      <c r="G12" s="10"/>
      <c r="H12" s="10"/>
      <c r="I12" s="14">
        <f>SUM(J12:N12)</f>
        <v>0</v>
      </c>
      <c r="J12" s="10"/>
      <c r="K12" s="10"/>
      <c r="L12" s="10"/>
      <c r="M12" s="10"/>
      <c r="N12" s="10"/>
      <c r="O12" s="17">
        <f>SUM(P12:Z12)</f>
        <v>0</v>
      </c>
      <c r="P12" s="18">
        <f t="shared" si="0"/>
        <v>0</v>
      </c>
      <c r="Q12" s="18">
        <f t="shared" si="1"/>
        <v>0</v>
      </c>
      <c r="R12" s="22"/>
      <c r="S12" s="21"/>
      <c r="T12" s="21"/>
      <c r="U12" s="21"/>
      <c r="V12" s="21"/>
      <c r="W12" s="21"/>
      <c r="X12" s="21"/>
      <c r="Y12" s="21"/>
      <c r="Z12" s="10"/>
      <c r="AA12" s="27"/>
    </row>
    <row r="13" spans="1:27" ht="31.5" customHeight="1">
      <c r="A13" s="6" t="s">
        <v>31</v>
      </c>
      <c r="B13" s="10"/>
      <c r="C13" s="10"/>
      <c r="D13" s="10"/>
      <c r="E13" s="10"/>
      <c r="F13" s="10"/>
      <c r="G13" s="10"/>
      <c r="H13" s="10"/>
      <c r="I13" s="14">
        <f>SUM(J13:N13)</f>
        <v>0</v>
      </c>
      <c r="J13" s="10"/>
      <c r="K13" s="10"/>
      <c r="L13" s="10"/>
      <c r="M13" s="10"/>
      <c r="N13" s="10"/>
      <c r="O13" s="17">
        <f>SUM(P13:Z13)</f>
        <v>0</v>
      </c>
      <c r="P13" s="18">
        <f t="shared" si="0"/>
        <v>0</v>
      </c>
      <c r="Q13" s="18">
        <f t="shared" si="1"/>
        <v>0</v>
      </c>
      <c r="R13" s="22"/>
      <c r="S13" s="21"/>
      <c r="T13" s="21"/>
      <c r="U13" s="21"/>
      <c r="V13" s="21"/>
      <c r="W13" s="21"/>
      <c r="X13" s="21"/>
      <c r="Y13" s="21"/>
      <c r="Z13" s="10"/>
      <c r="AA13" s="27"/>
    </row>
    <row r="14" spans="1:27" ht="30.75" customHeight="1">
      <c r="A14" s="6" t="s">
        <v>9</v>
      </c>
      <c r="B14" s="11">
        <f>SUM(B12:B13)</f>
        <v>0</v>
      </c>
      <c r="C14" s="11">
        <f t="shared" ref="C14:R14" si="4">SUM(C12:C13)</f>
        <v>0</v>
      </c>
      <c r="D14" s="11">
        <f t="shared" si="4"/>
        <v>0</v>
      </c>
      <c r="E14" s="11">
        <f t="shared" si="4"/>
        <v>0</v>
      </c>
      <c r="F14" s="11">
        <f t="shared" si="4"/>
        <v>0</v>
      </c>
      <c r="G14" s="11">
        <f t="shared" si="4"/>
        <v>0</v>
      </c>
      <c r="H14" s="11">
        <f t="shared" si="4"/>
        <v>0</v>
      </c>
      <c r="I14" s="11">
        <f t="shared" si="4"/>
        <v>0</v>
      </c>
      <c r="J14" s="11">
        <f t="shared" si="4"/>
        <v>0</v>
      </c>
      <c r="K14" s="11">
        <f t="shared" si="4"/>
        <v>0</v>
      </c>
      <c r="L14" s="11">
        <f t="shared" si="4"/>
        <v>0</v>
      </c>
      <c r="M14" s="11">
        <f t="shared" si="4"/>
        <v>0</v>
      </c>
      <c r="N14" s="11">
        <f t="shared" si="4"/>
        <v>0</v>
      </c>
      <c r="O14" s="24">
        <f t="shared" si="4"/>
        <v>0</v>
      </c>
      <c r="P14" s="24">
        <f t="shared" si="4"/>
        <v>0</v>
      </c>
      <c r="Q14" s="24">
        <f t="shared" si="4"/>
        <v>0</v>
      </c>
      <c r="R14" s="24">
        <f t="shared" si="4"/>
        <v>0</v>
      </c>
      <c r="S14" s="11">
        <f t="shared" ref="S14:Z14" si="5">SUM(S12:S13)</f>
        <v>0</v>
      </c>
      <c r="T14" s="11">
        <f t="shared" si="5"/>
        <v>0</v>
      </c>
      <c r="U14" s="11">
        <f t="shared" si="5"/>
        <v>0</v>
      </c>
      <c r="V14" s="11">
        <f t="shared" si="5"/>
        <v>0</v>
      </c>
      <c r="W14" s="11">
        <f t="shared" si="5"/>
        <v>0</v>
      </c>
      <c r="X14" s="11">
        <f t="shared" si="5"/>
        <v>0</v>
      </c>
      <c r="Y14" s="11">
        <f t="shared" si="5"/>
        <v>0</v>
      </c>
      <c r="Z14" s="11">
        <f t="shared" si="5"/>
        <v>0</v>
      </c>
      <c r="AA14" s="27"/>
    </row>
    <row r="15" spans="1:27" ht="30.75" customHeight="1">
      <c r="A15" s="12" t="s">
        <v>6</v>
      </c>
      <c r="B15" s="13">
        <f>B11+B14</f>
        <v>170</v>
      </c>
      <c r="C15" s="13">
        <f t="shared" ref="C15:R15" si="6">C11+C14</f>
        <v>162</v>
      </c>
      <c r="D15" s="13">
        <f t="shared" si="6"/>
        <v>0</v>
      </c>
      <c r="E15" s="13">
        <f t="shared" si="6"/>
        <v>0</v>
      </c>
      <c r="F15" s="13">
        <f t="shared" si="6"/>
        <v>39</v>
      </c>
      <c r="G15" s="13">
        <f t="shared" si="6"/>
        <v>4</v>
      </c>
      <c r="H15" s="13">
        <f t="shared" si="6"/>
        <v>1991</v>
      </c>
      <c r="I15" s="13">
        <f t="shared" si="6"/>
        <v>828873</v>
      </c>
      <c r="J15" s="13">
        <f t="shared" si="6"/>
        <v>477922</v>
      </c>
      <c r="K15" s="13">
        <f t="shared" si="6"/>
        <v>0</v>
      </c>
      <c r="L15" s="13">
        <f t="shared" si="6"/>
        <v>229682</v>
      </c>
      <c r="M15" s="13">
        <f t="shared" si="6"/>
        <v>0</v>
      </c>
      <c r="N15" s="13">
        <f t="shared" si="6"/>
        <v>121269</v>
      </c>
      <c r="O15" s="25">
        <f t="shared" si="6"/>
        <v>1484.5190097999998</v>
      </c>
      <c r="P15" s="25">
        <f t="shared" si="6"/>
        <v>573.50639999999999</v>
      </c>
      <c r="Q15" s="25">
        <f t="shared" si="6"/>
        <v>275.61840000000001</v>
      </c>
      <c r="R15" s="25">
        <f t="shared" si="6"/>
        <v>145.52279999999999</v>
      </c>
      <c r="S15" s="25">
        <f t="shared" ref="S15:Z15" si="7">S11+S14</f>
        <v>0</v>
      </c>
      <c r="T15" s="25">
        <f t="shared" si="7"/>
        <v>198.92952000000002</v>
      </c>
      <c r="U15" s="25">
        <f t="shared" si="7"/>
        <v>1.9892952000000002</v>
      </c>
      <c r="V15" s="25">
        <f t="shared" si="7"/>
        <v>79.571808000000004</v>
      </c>
      <c r="W15" s="25">
        <f t="shared" si="7"/>
        <v>79.571808000000004</v>
      </c>
      <c r="X15" s="25">
        <f t="shared" si="7"/>
        <v>119.35771199999999</v>
      </c>
      <c r="Y15" s="25">
        <f t="shared" si="7"/>
        <v>3.4812665999999997</v>
      </c>
      <c r="Z15" s="25">
        <f t="shared" si="7"/>
        <v>6.97</v>
      </c>
      <c r="AA15" s="27"/>
    </row>
    <row r="16" spans="1:27" ht="43.5" customHeight="1">
      <c r="A16" s="44" t="s">
        <v>32</v>
      </c>
      <c r="B16" s="44"/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</row>
  </sheetData>
  <mergeCells count="34">
    <mergeCell ref="J4:N4"/>
    <mergeCell ref="M5:M7"/>
    <mergeCell ref="F5:F7"/>
    <mergeCell ref="G3:G7"/>
    <mergeCell ref="T5:T7"/>
    <mergeCell ref="U5:U7"/>
    <mergeCell ref="Z5:Z7"/>
    <mergeCell ref="V5:V7"/>
    <mergeCell ref="A16:N16"/>
    <mergeCell ref="A3:A7"/>
    <mergeCell ref="B3:B7"/>
    <mergeCell ref="C5:C7"/>
    <mergeCell ref="D5:D7"/>
    <mergeCell ref="E5:E7"/>
    <mergeCell ref="W5:W7"/>
    <mergeCell ref="X5:X7"/>
    <mergeCell ref="Y5:Y7"/>
    <mergeCell ref="Q5:Q7"/>
    <mergeCell ref="R5:R7"/>
    <mergeCell ref="A1:Z1"/>
    <mergeCell ref="C3:F3"/>
    <mergeCell ref="I3:N3"/>
    <mergeCell ref="P3:Z3"/>
    <mergeCell ref="H3:H7"/>
    <mergeCell ref="A2:Z2"/>
    <mergeCell ref="O3:O7"/>
    <mergeCell ref="P5:P7"/>
    <mergeCell ref="I4:I7"/>
    <mergeCell ref="J5:J7"/>
    <mergeCell ref="K5:K7"/>
    <mergeCell ref="L5:L7"/>
    <mergeCell ref="N5:N7"/>
    <mergeCell ref="P4:Z4"/>
    <mergeCell ref="S5:S7"/>
  </mergeCells>
  <phoneticPr fontId="4" type="noConversion"/>
  <pageMargins left="0.43" right="0.22" top="1" bottom="1" header="0.5" footer="0.5"/>
  <pageSetup paperSize="9" scale="8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2016年预算表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zy</cp:lastModifiedBy>
  <cp:revision/>
  <cp:lastPrinted>2015-10-12T01:32:29Z</cp:lastPrinted>
  <dcterms:created xsi:type="dcterms:W3CDTF">1996-12-17T01:32:42Z</dcterms:created>
  <dcterms:modified xsi:type="dcterms:W3CDTF">2016-12-16T11:58:25Z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2052-9.1.0.4867</vt:lpwstr>
  </property>
</Properties>
</file>